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School Facilities Board\Adjacent Ways\NEW SCHOOL\"/>
    </mc:Choice>
  </mc:AlternateContent>
  <bookViews>
    <workbookView xWindow="0" yWindow="0" windowWidth="28800" windowHeight="1180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2" i="1" l="1"/>
  <c r="D160" i="1"/>
  <c r="D96" i="1"/>
  <c r="D65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<sst xmlns="http://schemas.openxmlformats.org/spreadsheetml/2006/main" count="403" uniqueCount="390">
  <si>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</si>
  <si>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</si>
  <si>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</si>
  <si>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</si>
  <si>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</si>
  <si>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</si>
  <si>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</si>
  <si>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</si>
  <si>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</si>
  <si>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</si>
  <si>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</si>
  <si>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</si>
  <si>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</si>
  <si>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</si>
  <si>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</si>
  <si>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</si>
  <si>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</si>
  <si>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</si>
  <si>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</si>
  <si>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</si>
  <si>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</si>
  <si>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</si>
  <si>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</si>
  <si>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</si>
  <si>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</si>
  <si>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</si>
  <si>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</si>
  <si>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</si>
  <si>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</si>
  <si>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</si>
  <si>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</si>
  <si>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</si>
  <si>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</si>
  <si>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</si>
  <si>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</si>
  <si>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</si>
  <si>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</si>
  <si>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</si>
  <si>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</si>
  <si>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</si>
  <si>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</si>
  <si>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</si>
  <si>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</si>
  <si>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</si>
  <si>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</si>
  <si>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</si>
  <si>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</si>
  <si>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</si>
  <si>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</si>
  <si>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</si>
  <si>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</si>
  <si>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</si>
  <si>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</si>
  <si>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</si>
  <si>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</si>
  <si>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</si>
  <si>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</si>
  <si>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</si>
  <si>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</si>
  <si>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</si>
  <si>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</si>
  <si>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</si>
  <si>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</si>
  <si>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</si>
  <si>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</si>
  <si>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</si>
  <si>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</si>
  <si>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</si>
  <si>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</si>
  <si>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</si>
  <si>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</si>
  <si>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</si>
  <si>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</si>
  <si>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</si>
  <si>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</si>
  <si>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</si>
  <si>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</si>
  <si>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</si>
  <si>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</si>
  <si>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</si>
  <si>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</si>
  <si>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</si>
  <si>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</si>
  <si>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</si>
  <si>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</si>
  <si>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</si>
  <si>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</si>
  <si>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</si>
  <si>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</si>
  <si>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</si>
  <si>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</si>
  <si>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</si>
  <si>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</si>
  <si>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</si>
  <si>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</si>
  <si>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</si>
  <si>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</si>
  <si>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</si>
  <si>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</si>
  <si>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</si>
  <si>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</si>
  <si>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</si>
  <si>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</si>
  <si>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</si>
  <si>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</si>
  <si>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</si>
  <si>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</si>
  <si>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</si>
  <si>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</si>
  <si>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</si>
  <si>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</si>
  <si>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</si>
  <si>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</si>
  <si>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</si>
  <si>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</si>
  <si>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</si>
  <si>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</si>
  <si>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</si>
  <si>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</si>
  <si>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</si>
  <si>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</si>
  <si>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</si>
  <si>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</si>
  <si>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</si>
  <si>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</si>
  <si>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</si>
  <si>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</si>
  <si>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</si>
  <si>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</si>
  <si>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</si>
  <si>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</si>
  <si>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</si>
  <si>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</si>
  <si>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</si>
  <si>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</si>
  <si>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</si>
  <si>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</si>
  <si>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</si>
  <si>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</si>
  <si>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</si>
  <si>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</si>
  <si>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</si>
  <si>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</si>
  <si>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</si>
  <si>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</si>
  <si>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</si>
  <si>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</si>
  <si>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</si>
  <si>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</si>
  <si>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</si>
  <si>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</si>
  <si>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</si>
  <si>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</si>
  <si>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</si>
  <si>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</si>
  <si>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</si>
  <si>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</si>
  <si>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</si>
  <si>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</si>
  <si>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</si>
  <si>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</si>
  <si>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</si>
  <si>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</si>
  <si>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</si>
  <si>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</si>
  <si>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</si>
  <si>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</si>
  <si>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</si>
  <si>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</si>
  <si>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</si>
  <si>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</si>
  <si>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</si>
  <si>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</si>
  <si>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</si>
  <si>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</si>
  <si>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</si>
  <si>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</si>
  <si>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</si>
  <si>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</si>
  <si>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</si>
  <si>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</si>
  <si>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</si>
  <si>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</si>
  <si>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</si>
  <si>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</si>
  <si>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</si>
  <si>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</si>
  <si>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</si>
  <si>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</si>
  <si>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</si>
  <si>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</si>
  <si>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</si>
  <si>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</si>
  <si>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</si>
  <si>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</si>
  <si>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</si>
  <si>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</si>
  <si>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</si>
  <si>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</si>
  <si>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</si>
  <si>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</si>
  <si>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</si>
  <si>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</si>
  <si>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</si>
  <si>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</si>
  <si>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</si>
  <si>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</si>
  <si>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</si>
  <si>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</si>
  <si>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</si>
  <si>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</si>
  <si>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</si>
  <si>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</si>
  <si>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</si>
  <si>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</si>
  <si>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</si>
  <si>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</si>
  <si>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</si>
  <si>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</si>
  <si>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</si>
  <si>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</si>
  <si>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</si>
  <si>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</si>
  <si>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</si>
  <si>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</si>
  <si>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</si>
  <si>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</si>
  <si>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</si>
  <si>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</si>
  <si>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</si>
  <si>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</si>
  <si>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</si>
  <si>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</si>
  <si>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</si>
  <si>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</si>
  <si>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</si>
  <si>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</si>
  <si>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</si>
  <si>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</si>
  <si>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</si>
  <si>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</si>
  <si>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</si>
  <si>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</si>
  <si>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</si>
  <si>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</si>
  <si>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</si>
  <si>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</si>
  <si>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</si>
  <si>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</si>
  <si>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</si>
  <si>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</si>
  <si>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</si>
  <si>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</si>
  <si>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</si>
  <si>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</si>
  <si>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</si>
  <si>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</si>
  <si>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</si>
  <si>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</si>
  <si>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</si>
  <si>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</si>
  <si>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</si>
  <si>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</si>
  <si>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</si>
  <si>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</si>
  <si>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</si>
  <si>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</si>
  <si>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</si>
  <si>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</si>
  <si>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</si>
  <si>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</si>
  <si>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</si>
  <si>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</si>
  <si>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</si>
  <si>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</si>
  <si>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</si>
  <si>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</si>
  <si>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</si>
  <si>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</si>
  <si>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</si>
  <si>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</si>
  <si>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</si>
  <si>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</si>
  <si>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</si>
  <si>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</si>
  <si>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</si>
  <si>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</si>
  <si>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</si>
  <si>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</si>
  <si>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</si>
  <si>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</si>
  <si>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</si>
  <si>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</si>
  <si>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</si>
  <si>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</si>
  <si>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</si>
  <si>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</si>
  <si>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</si>
  <si>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</si>
  <si>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</si>
  <si>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</si>
  <si>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</si>
  <si>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</si>
  <si>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</si>
  <si>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</si>
  <si>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</si>
  <si>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</si>
  <si>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</si>
  <si>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</si>
  <si>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</si>
  <si>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</si>
  <si>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</si>
  <si>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</si>
  <si>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</si>
  <si>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</si>
  <si>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</si>
  <si>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</si>
  <si>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</si>
  <si>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</si>
  <si>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</si>
  <si>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</si>
  <si>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</si>
  <si>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</si>
  <si>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</si>
  <si>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</si>
  <si>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</si>
  <si>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</si>
  <si>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</si>
  <si>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</si>
  <si>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</si>
  <si>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</si>
  <si>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</si>
  <si>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</si>
  <si>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</si>
  <si>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</si>
  <si>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</si>
  <si>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</si>
  <si>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</si>
  <si>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</si>
  <si>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</si>
  <si>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</si>
  <si>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</si>
  <si>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</si>
  <si>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</si>
  <si>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</si>
  <si>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</si>
  <si>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</si>
  <si>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</si>
  <si>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</si>
  <si>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</si>
  <si>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</si>
  <si>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</si>
  <si>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</si>
  <si>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</si>
  <si>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</si>
  <si>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</si>
  <si>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</si>
  <si>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</si>
  <si>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</si>
  <si>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</si>
  <si>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</si>
  <si>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</si>
  <si>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</si>
  <si>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</si>
  <si>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</si>
  <si>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</si>
  <si>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</si>
  <si>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</si>
  <si>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</si>
  <si>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</si>
  <si>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</si>
  <si>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</si>
  <si>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</si>
  <si>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</si>
  <si>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</si>
  <si>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</si>
  <si>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</si>
  <si>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</si>
  <si>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</si>
  <si>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</si>
  <si>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</si>
  <si>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</si>
  <si>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</si>
  <si>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</si>
  <si>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</si>
  <si>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</si>
  <si>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Saddle Mountain</t>
  </si>
  <si>
    <t>Maricopa</t>
  </si>
  <si>
    <t>Orcutt | Winslow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</si>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</sst>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0" zoomScale="124" zoomScaleNormal="124" zoomScaleSheetLayoutView="124" workbookViewId="0">
      <selection activeCell="D222" sqref="D2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221719</v>
      </c>
      <c r="E17" s="194"/>
      <c r="F17" s="146">
        <v>3352</v>
      </c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8573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221719</v>
      </c>
      <c r="E20" s="102">
        <f>SUM(E16:E19)</f>
        <v>8573</v>
      </c>
      <c r="F20" s="102">
        <f>SUM(F16:F19)</f>
        <v>3352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>
        <v>44528</v>
      </c>
      <c r="E22" s="149">
        <v>4396</v>
      </c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44528</v>
      </c>
      <c r="E25" s="38">
        <f>SUM(E22:E24)</f>
        <v>4396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>
        <v>634107</v>
      </c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>
        <v>12741</v>
      </c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646848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>
        <v>1295758</v>
      </c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1295758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>
        <v>57776</v>
      </c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>
        <v>1445318</v>
      </c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1503094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>
        <v>67900</v>
      </c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>
        <v>336126</v>
      </c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404026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>
        <v>9110</v>
      </c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>
        <v>52068</v>
      </c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>
        <v>567000</v>
      </c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>
        <v>141928</v>
      </c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>
        <f>58002+3999</f>
        <v>62001</v>
      </c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>
        <v>22500</v>
      </c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>
        <v>7998</v>
      </c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>
        <v>61988</v>
      </c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924593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>
        <v>610930</v>
      </c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>
        <v>17500</v>
      </c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>
        <v>15650</v>
      </c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>
        <v>3000</v>
      </c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>
        <v>173214</v>
      </c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820294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>
        <v>7068</v>
      </c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>
        <v>894940</v>
      </c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>
        <v>315891</v>
      </c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>
        <v>123096</v>
      </c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>
        <v>336138</v>
      </c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>
        <f>10614+296065</f>
        <v>306679</v>
      </c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>
        <v>3132</v>
      </c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1986944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>
        <v>43118</v>
      </c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>
        <v>29090</v>
      </c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>
        <v>38235</v>
      </c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>
        <v>2400</v>
      </c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>
        <v>6900</v>
      </c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>
        <v>2275</v>
      </c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>
        <v>3200</v>
      </c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>
        <v>11379</v>
      </c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136597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>
        <v>235000</v>
      </c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>
        <v>83800</v>
      </c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>
        <v>13200</v>
      </c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332000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>
        <v>8750</v>
      </c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8750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>
        <v>87500</v>
      </c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87500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>
        <v>160000</v>
      </c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160000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>
        <v>806246</v>
      </c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806246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>
        <f>2294359+24300</f>
        <v>2318659</v>
      </c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2318659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>
        <v>259935</v>
      </c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259935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>
        <v>1658700</v>
      </c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1658700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410093</v>
      </c>
      <c r="E187" s="149">
        <v>302965</v>
      </c>
      <c r="F187" s="158">
        <v>144152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>
        <v>8879</v>
      </c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418972</v>
      </c>
      <c r="E190" s="102">
        <f>SUM(E187:E189)</f>
        <v>302965</v>
      </c>
      <c r="F190" s="250">
        <f>SUM(F187:F189)</f>
        <v>144152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316869</v>
      </c>
      <c r="F195" s="150">
        <v>29231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>
        <v>426438</v>
      </c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13380</v>
      </c>
      <c r="E197" s="149">
        <v>14651</v>
      </c>
      <c r="F197" s="150">
        <v>739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>
        <v>77644</v>
      </c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>
        <v>89749</v>
      </c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f>383652+287783</f>
        <v>671435</v>
      </c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1278646</v>
      </c>
      <c r="E203" s="102">
        <f>SUM(E192:E202)</f>
        <v>331520</v>
      </c>
      <c r="F203" s="251">
        <f>SUM(F192:F202)</f>
        <v>29970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>
        <v>456230</v>
      </c>
      <c r="E205" s="196"/>
      <c r="F205" s="150">
        <v>95239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>
        <v>40000</v>
      </c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496230</v>
      </c>
      <c r="E211" s="102">
        <f>SUM(E205:E210)</f>
        <v>0</v>
      </c>
      <c r="F211" s="251">
        <f>SUM(F205:F210)</f>
        <v>95239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15810039</v>
      </c>
      <c r="E212" s="44">
        <f>SUM(E20,E25,E33,E41,E48,E55,E71,E83,E98,E113,E127,E135,E141,E146,E149,E157,E165,E168,E174,E180,E185,E190,E203,E211)</f>
        <v>647454</v>
      </c>
      <c r="F212" s="252">
        <f>SUM(F20,F25,F33,F41,F48,F55,F71,F83,F98,F113,F127,F135,F141,F146,F149,F157,F165,F168,F174,F180,F185,F190,F203,F211)</f>
        <v>272713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899822</v>
      </c>
      <c r="E214" s="177">
        <v>39821</v>
      </c>
      <c r="F214" s="177">
        <v>15571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1008991</v>
      </c>
      <c r="E216" s="177">
        <v>96865</v>
      </c>
      <c r="F216" s="177">
        <v>18325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v>469907</v>
      </c>
      <c r="E217" s="177">
        <v>20796</v>
      </c>
      <c r="F217" s="177">
        <v>8131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467474.49</v>
      </c>
      <c r="E218" s="179">
        <v>20688</v>
      </c>
      <c r="F218" s="179">
        <v>8088.49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199961</v>
      </c>
      <c r="E219" s="179">
        <v>8849</v>
      </c>
      <c r="F219" s="179">
        <v>3460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1139857</v>
      </c>
      <c r="E220" s="181">
        <v>50444</v>
      </c>
      <c r="F220" s="181">
        <v>19724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4186012.49</v>
      </c>
      <c r="E221" s="30">
        <f>SUM(E213:E220)</f>
        <v>237463</v>
      </c>
      <c r="F221" s="30">
        <f>SUM(F213:F220)</f>
        <v>73299.489999999991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19996051.490000002</v>
      </c>
      <c r="E222" s="255">
        <f>E212+E221</f>
        <v>884917</v>
      </c>
      <c r="F222" s="255">
        <f>F212+F221</f>
        <v>346012.49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21226980.98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1230929.49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Andrea L. Hart</cp:lastModifiedBy>
  <cp:lastPrinted>2021-02-17T03:49:12Z</cp:lastPrinted>
  <dcterms:created xsi:type="dcterms:W3CDTF">2006-08-31T18:48:44Z</dcterms:created>
  <dcterms:modified xsi:type="dcterms:W3CDTF">2021-10-19T20:47:02Z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